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545" windowWidth="12225" windowHeight="8730" activeTab="0"/>
  </bookViews>
  <sheets>
    <sheet name="RIC LEGGE GELMINI" sheetId="1" r:id="rId1"/>
  </sheets>
  <definedNames>
    <definedName name="_xlnm.Print_Area" localSheetId="0">'RIC LEGGE GELMINI'!$B$1:$K$9</definedName>
  </definedNames>
  <calcPr fullCalcOnLoad="1"/>
</workbook>
</file>

<file path=xl/sharedStrings.xml><?xml version="1.0" encoding="utf-8"?>
<sst xmlns="http://schemas.openxmlformats.org/spreadsheetml/2006/main" count="18" uniqueCount="15">
  <si>
    <t>Totale lordo annuo</t>
  </si>
  <si>
    <t>Costo totale annuo</t>
  </si>
  <si>
    <t>IRAP-      aliquota  8,5%</t>
  </si>
  <si>
    <t>IRAP aliquota  8,5%</t>
  </si>
  <si>
    <t>Totale lordo mensile</t>
  </si>
  <si>
    <t>Costo totale         mensile</t>
  </si>
  <si>
    <t>oneri
totali</t>
  </si>
  <si>
    <t>Ritenuta Opera Previdenza per TFR</t>
  </si>
  <si>
    <t xml:space="preserve">Contr.Amm.ne INPDAP(compreso 18%) + Ritenuta DS </t>
  </si>
  <si>
    <t>Tredicesima annua</t>
  </si>
  <si>
    <t>Tredicesima mensile</t>
  </si>
  <si>
    <t>TABELLA COSTI RICERCATORI A TEMPO DETERMINATO EX LEGGE GELMINI 240/2010- REGIME DI TEMPO DEFINITO</t>
  </si>
  <si>
    <t>STIPENDIO</t>
  </si>
  <si>
    <t>INDENNITA' INTEGRATIVA SPECIALE</t>
  </si>
  <si>
    <t>INQUADRAMENTO  DX0 1 00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</si>
</sst>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</numFmts>
  <fonts count="4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12" xfId="0" applyNumberFormat="1" applyFont="1" applyBorder="1" applyAlignment="1">
      <alignment wrapText="1"/>
    </xf>
    <xf numFmtId="4" fontId="9" fillId="0" borderId="0" xfId="0" applyNumberFormat="1" applyFont="1" applyAlignment="1">
      <alignment/>
    </xf>
    <xf numFmtId="4" fontId="8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4" fontId="6" fillId="0" borderId="15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6"/>
  <sheetViews>
    <sheetView tabSelected="1" zoomScalePageLayoutView="0" workbookViewId="0" topLeftCell="B1">
      <selection activeCell="C15" sqref="C15"/>
    </sheetView>
  </sheetViews>
  <sheetFormatPr defaultColWidth="9.33203125" defaultRowHeight="11.25"/>
  <cols>
    <col min="1" max="1" width="4.33203125" style="0" hidden="1" customWidth="1"/>
    <col min="2" max="2" width="18" style="0" customWidth="1"/>
    <col min="3" max="3" width="19.5" style="3" customWidth="1"/>
    <col min="4" max="4" width="19.83203125" style="3" customWidth="1"/>
    <col min="5" max="5" width="20" style="3" customWidth="1"/>
    <col min="6" max="6" width="19" style="3" customWidth="1"/>
    <col min="7" max="7" width="11.83203125" style="3" customWidth="1"/>
    <col min="8" max="8" width="16.33203125" style="1" customWidth="1"/>
    <col min="9" max="9" width="13.33203125" style="3" customWidth="1"/>
    <col min="10" max="10" width="15.33203125" style="0" customWidth="1"/>
    <col min="12" max="12" width="10.16015625" style="0" bestFit="1" customWidth="1"/>
  </cols>
  <sheetData>
    <row r="1" spans="3:8" ht="24.75" customHeight="1">
      <c r="C1" s="10" t="s">
        <v>11</v>
      </c>
      <c r="D1" s="10"/>
      <c r="E1" s="11"/>
      <c r="F1" s="11"/>
      <c r="G1" s="11"/>
      <c r="H1" s="10"/>
    </row>
    <row r="2" spans="4:5" ht="24.75" customHeight="1" thickBot="1">
      <c r="D2" s="13" t="s">
        <v>14</v>
      </c>
      <c r="E2" s="13"/>
    </row>
    <row r="3" spans="1:10" ht="51" customHeight="1" thickBot="1">
      <c r="A3" s="7"/>
      <c r="B3" s="18" t="s">
        <v>12</v>
      </c>
      <c r="C3" s="19" t="s">
        <v>13</v>
      </c>
      <c r="D3" s="14" t="s">
        <v>9</v>
      </c>
      <c r="E3" s="14" t="s">
        <v>0</v>
      </c>
      <c r="F3" s="12" t="s">
        <v>8</v>
      </c>
      <c r="G3" s="12" t="s">
        <v>3</v>
      </c>
      <c r="H3" s="12" t="s">
        <v>7</v>
      </c>
      <c r="I3" s="12" t="s">
        <v>6</v>
      </c>
      <c r="J3" s="12" t="s">
        <v>1</v>
      </c>
    </row>
    <row r="4" spans="1:10" ht="33" customHeight="1">
      <c r="A4" s="6"/>
      <c r="B4" s="21">
        <v>13792.56</v>
      </c>
      <c r="C4" s="21">
        <v>9577.79</v>
      </c>
      <c r="D4" s="21">
        <f>ROUND((B4+C4)/12,2)</f>
        <v>1947.53</v>
      </c>
      <c r="E4" s="21">
        <f>B4+C4+D4</f>
        <v>25317.879999999997</v>
      </c>
      <c r="F4" s="21">
        <f>(E4*25.81%)+(B4*4.36%)</f>
        <v>7135.900443999999</v>
      </c>
      <c r="G4" s="21">
        <f>ROUND(E4*8.5%,2)</f>
        <v>2152.02</v>
      </c>
      <c r="H4" s="21">
        <f>(((B4+B4/12)*80%)+((C4+C4/12)*48%))*9.6%</f>
        <v>1625.6642688</v>
      </c>
      <c r="I4" s="21">
        <f>F4+G4+H4</f>
        <v>10913.584712799999</v>
      </c>
      <c r="J4" s="23">
        <f>E4+I4</f>
        <v>36231.46471279999</v>
      </c>
    </row>
    <row r="5" spans="1:10" ht="33" customHeight="1" thickBot="1">
      <c r="A5" s="6"/>
      <c r="B5" s="6"/>
      <c r="C5" s="2"/>
      <c r="D5" s="2"/>
      <c r="E5" s="2"/>
      <c r="F5" s="2"/>
      <c r="G5" s="2"/>
      <c r="H5" s="2"/>
      <c r="I5" s="2"/>
      <c r="J5" s="8"/>
    </row>
    <row r="6" spans="1:12" ht="44.25" customHeight="1" thickBot="1">
      <c r="A6" s="9"/>
      <c r="B6" s="18" t="s">
        <v>12</v>
      </c>
      <c r="C6" s="19" t="s">
        <v>13</v>
      </c>
      <c r="D6" s="14" t="s">
        <v>10</v>
      </c>
      <c r="E6" s="14" t="s">
        <v>4</v>
      </c>
      <c r="F6" s="12" t="str">
        <f>F3</f>
        <v>Contr.Amm.ne INPDAP(compreso 18%) + Ritenuta DS </v>
      </c>
      <c r="G6" s="12" t="s">
        <v>2</v>
      </c>
      <c r="H6" s="12" t="str">
        <f>H3</f>
        <v>Ritenuta Opera Previdenza per TFR</v>
      </c>
      <c r="I6" s="12" t="s">
        <v>6</v>
      </c>
      <c r="J6" s="12" t="s">
        <v>5</v>
      </c>
      <c r="L6" s="5"/>
    </row>
    <row r="7" spans="1:12" ht="39.75" customHeight="1">
      <c r="A7" s="9"/>
      <c r="B7" s="20">
        <f>ROUND(B4/12,2)</f>
        <v>1149.38</v>
      </c>
      <c r="C7" s="21">
        <f>ROUND(C4/12,2)</f>
        <v>798.15</v>
      </c>
      <c r="D7" s="21">
        <f>ROUND(D4/12,2)</f>
        <v>162.29</v>
      </c>
      <c r="E7" s="21">
        <f>B7+C7+D7</f>
        <v>2109.82</v>
      </c>
      <c r="F7" s="21">
        <f>(E7*25.81%)+(B7*4.36%)</f>
        <v>594.65751</v>
      </c>
      <c r="G7" s="21">
        <f>ROUND(E7*8.5%,2)</f>
        <v>179.33</v>
      </c>
      <c r="H7" s="21">
        <f>(((B7+B7/12)*80%)+((C7+C7/12)*48%))*9.6%</f>
        <v>135.47206400000002</v>
      </c>
      <c r="I7" s="21">
        <f>F7+G7+H7</f>
        <v>909.4595740000001</v>
      </c>
      <c r="J7" s="23">
        <f>E7+I7</f>
        <v>3019.279574</v>
      </c>
      <c r="L7" s="5"/>
    </row>
    <row r="8" spans="1:12" ht="31.5" customHeight="1" thickBot="1">
      <c r="A8" s="9"/>
      <c r="B8" s="22"/>
      <c r="C8" s="15"/>
      <c r="D8" s="15"/>
      <c r="E8" s="15"/>
      <c r="F8" s="15"/>
      <c r="G8" s="15"/>
      <c r="H8" s="16"/>
      <c r="I8" s="15"/>
      <c r="J8" s="17"/>
      <c r="L8" s="5"/>
    </row>
    <row r="9" spans="1:12" ht="18" customHeight="1">
      <c r="A9" s="4"/>
      <c r="B9" s="4"/>
      <c r="D9" s="2"/>
      <c r="L9" s="5"/>
    </row>
    <row r="10" spans="1:12" ht="18" customHeight="1">
      <c r="A10" s="4"/>
      <c r="B10" s="4"/>
      <c r="D10" s="2"/>
      <c r="L10" s="5"/>
    </row>
    <row r="11" spans="1:12" ht="18" customHeight="1">
      <c r="A11" s="4"/>
      <c r="B11" s="4"/>
      <c r="D11" s="2"/>
      <c r="L11" s="5"/>
    </row>
    <row r="12" spans="1:4" ht="18" customHeight="1">
      <c r="A12" s="4"/>
      <c r="B12" s="4"/>
      <c r="D12" s="2"/>
    </row>
    <row r="13" spans="1:4" ht="18" customHeight="1">
      <c r="A13" s="4"/>
      <c r="B13" s="4"/>
      <c r="D13" s="2"/>
    </row>
    <row r="14" spans="1:4" ht="18" customHeight="1">
      <c r="A14" s="4"/>
      <c r="B14" s="4"/>
      <c r="D14" s="2"/>
    </row>
    <row r="15" spans="1:4" ht="18" customHeight="1">
      <c r="A15" s="4"/>
      <c r="B15" s="4"/>
      <c r="D15" s="2"/>
    </row>
    <row r="16" spans="1:4" ht="18" customHeight="1">
      <c r="A16" s="4"/>
      <c r="B16" s="4"/>
      <c r="D16" s="2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cellComments="asDisplayed" horizontalDpi="1200" verticalDpi="1200" orientation="landscape" paperSize="9" r:id="rId1"/>
  <headerFooter alignWithMargins="0">
    <oddHeader>&amp;CTABELLE STIPENDIALI RICERCATORI EX LEGGE GELMINI (TEMPO DEFINITO)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Costo annuo e mensile del personale ricercatore a tempo determinato</dc:title>
  <dc:subject/>
  <dc:creator>UniFi</dc:creator>
  <cp:keywords/>
  <dc:description/>
  <cp:lastModifiedBy>Salvi Anna Rita</cp:lastModifiedBy>
  <cp:lastPrinted>2012-01-31T15:53:04Z</cp:lastPrinted>
  <dcterms:created xsi:type="dcterms:W3CDTF">2005-09-20T08:24:56Z</dcterms:created>
  <dcterms:modified xsi:type="dcterms:W3CDTF">2018-01-08T11:14:11Z</dcterms:modified>
  <cp:category/>
  <cp:version/>
  <cp:contentType/>
  <cp:contentStatus/>
</cp:coreProperties>
</file>